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1" i="1"/>
  <c r="R31" l="1"/>
  <c r="Q31"/>
  <c r="P31"/>
  <c r="L31"/>
  <c r="K31"/>
  <c r="J31"/>
  <c r="N27" l="1"/>
  <c r="N22"/>
  <c r="N16"/>
  <c r="N13"/>
  <c r="N10"/>
  <c r="N3"/>
  <c r="M26" l="1"/>
  <c r="L26"/>
  <c r="N26" s="1"/>
  <c r="L25"/>
  <c r="N23" l="1"/>
  <c r="Q23" s="1"/>
  <c r="N19"/>
  <c r="M19"/>
  <c r="L19"/>
  <c r="L20"/>
  <c r="N20" l="1"/>
  <c r="M20"/>
  <c r="N17"/>
  <c r="Q17" s="1"/>
  <c r="L9"/>
  <c r="M9" s="1"/>
  <c r="L8"/>
  <c r="L7"/>
  <c r="M7" s="1"/>
  <c r="L6"/>
  <c r="M6" s="1"/>
  <c r="L21"/>
  <c r="E2"/>
  <c r="D2"/>
  <c r="M21" l="1"/>
  <c r="N21" s="1"/>
  <c r="N7"/>
  <c r="N9"/>
  <c r="N8"/>
  <c r="M8"/>
  <c r="N6"/>
  <c r="L2"/>
  <c r="M2" s="1"/>
  <c r="N2" s="1"/>
  <c r="M25"/>
  <c r="N25" s="1"/>
  <c r="N28" s="1"/>
  <c r="Q28" s="1"/>
  <c r="N14"/>
  <c r="Q14" s="1"/>
  <c r="N11" l="1"/>
  <c r="N4"/>
  <c r="Q4" s="1"/>
  <c r="R4" s="1"/>
  <c r="O11" s="1"/>
  <c r="Q11" l="1"/>
  <c r="R11" s="1"/>
  <c r="O14" l="1"/>
  <c r="R14" s="1"/>
  <c r="O17" s="1"/>
  <c r="R17" s="1"/>
  <c r="O23" s="1"/>
  <c r="R23" s="1"/>
  <c r="O28" s="1"/>
  <c r="R28" s="1"/>
</calcChain>
</file>

<file path=xl/sharedStrings.xml><?xml version="1.0" encoding="utf-8"?>
<sst xmlns="http://schemas.openxmlformats.org/spreadsheetml/2006/main" count="50" uniqueCount="44">
  <si>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</si>
  <si>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</si>
  <si>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</si>
  <si>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</si>
  <si>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</si>
  <si>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</si>
  <si>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</si>
  <si>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</si>
  <si>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>Промывка и опрессовка системы центрального отопления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</si>
  <si>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</si>
  <si>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</si>
  <si>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</si>
  <si>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</si>
  <si>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</si>
  <si>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</si>
  <si>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Итого за август</t>
  </si>
  <si>
    <t>Ремонт ХВС</t>
  </si>
  <si>
    <t>01-30.09.17</t>
  </si>
  <si>
    <t>Скашивание травы. Вырубка кустарников.</t>
  </si>
  <si>
    <t>Приход</t>
  </si>
  <si>
    <t>Расход</t>
  </si>
  <si>
    <t>Остаток на конец месяца</t>
  </si>
  <si>
    <t>Остаток на начала месяца</t>
  </si>
  <si>
    <t>Итого за сентябрь</t>
  </si>
  <si>
    <t>01-30.08.17</t>
  </si>
  <si>
    <t>01-31.07.17</t>
  </si>
  <si>
    <t>Итого за июль</t>
  </si>
  <si>
    <t>Ремонт электропроводки.</t>
  </si>
  <si>
    <t>Итого за октябрь</t>
  </si>
  <si>
    <t>01-31.10.17</t>
  </si>
  <si>
    <t>Регулировка отопления</t>
  </si>
  <si>
    <t>0,08=5мин</t>
  </si>
  <si>
    <t>1 мин=0,0166</t>
  </si>
  <si>
    <t>Слуховые окна (подготовка к зиме)</t>
  </si>
  <si>
    <t>Ремонт конька</t>
  </si>
  <si>
    <t>Итого за ноябрь</t>
  </si>
  <si>
    <t>01-30.11.17</t>
  </si>
  <si>
    <t>Очистка кровли от снега и наледи</t>
  </si>
  <si>
    <t>Итого за декабрь</t>
  </si>
  <si>
    <t>01-31.12.17</t>
  </si>
  <si>
    <t>Ремонт электропроводки</t>
  </si>
  <si>
    <t xml:space="preserve">S= 754,5* 2,94 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</si>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</sst>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/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/>
    <xf numFmtId="14" fontId="1" fillId="0" borderId="1" xfId="0" applyNumberFormat="1" applyFont="1" applyBorder="1"/>
    <xf numFmtId="2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pane ySplit="1" topLeftCell="A14" activePane="bottomLeft" state="frozen"/>
      <selection pane="bottomLeft" activeCell="B27" sqref="B27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3" max="13" width="9.28515625" bestFit="1" customWidth="1"/>
    <col min="14" max="14" width="9.5703125" bestFit="1" customWidth="1"/>
    <col min="21" max="21" width="9.5703125" bestFit="1" customWidth="1"/>
  </cols>
  <sheetData>
    <row r="1" spans="1:21" ht="94.5">
      <c r="A1" s="9" t="s">
        <v>0</v>
      </c>
      <c r="B1" s="10" t="s">
        <v>1</v>
      </c>
      <c r="C1" s="10" t="s">
        <v>2</v>
      </c>
      <c r="D1" s="10" t="s">
        <v>11</v>
      </c>
      <c r="E1" s="10" t="s">
        <v>12</v>
      </c>
      <c r="F1" s="10" t="s">
        <v>4</v>
      </c>
      <c r="G1" s="10" t="s">
        <v>5</v>
      </c>
      <c r="H1" s="10" t="s">
        <v>9</v>
      </c>
      <c r="I1" s="10" t="s">
        <v>10</v>
      </c>
      <c r="J1" s="11" t="s">
        <v>3</v>
      </c>
      <c r="K1" s="11" t="s">
        <v>7</v>
      </c>
      <c r="L1" s="11" t="s">
        <v>6</v>
      </c>
      <c r="M1" s="11" t="s">
        <v>13</v>
      </c>
      <c r="N1" s="11" t="s">
        <v>14</v>
      </c>
      <c r="O1" s="11" t="s">
        <v>22</v>
      </c>
      <c r="P1" s="11" t="s">
        <v>19</v>
      </c>
      <c r="Q1" s="11" t="s">
        <v>20</v>
      </c>
      <c r="R1" s="11" t="s">
        <v>21</v>
      </c>
      <c r="S1" s="12" t="s">
        <v>41</v>
      </c>
      <c r="T1" s="12">
        <v>2217.94</v>
      </c>
    </row>
    <row r="2" spans="1:21" ht="15.75">
      <c r="A2" s="2">
        <v>42923</v>
      </c>
      <c r="B2" s="4" t="s">
        <v>18</v>
      </c>
      <c r="C2" s="1">
        <v>79.2</v>
      </c>
      <c r="D2" s="1">
        <f>C2*50%</f>
        <v>39.6</v>
      </c>
      <c r="E2" s="1">
        <f>C2*10%</f>
        <v>7.9200000000000008</v>
      </c>
      <c r="F2" s="1">
        <v>3</v>
      </c>
      <c r="G2" s="1">
        <v>3.4</v>
      </c>
      <c r="H2" s="1"/>
      <c r="I2" s="1"/>
      <c r="J2" s="1"/>
      <c r="K2" s="1">
        <v>816.54</v>
      </c>
      <c r="L2" s="5">
        <f>(C2+D2+E2)*F2*G2+H2*I2+J2+K2</f>
        <v>2109.0839999999998</v>
      </c>
      <c r="M2" s="5">
        <f>L2*10%</f>
        <v>210.9084</v>
      </c>
      <c r="N2" s="5">
        <f>L2+M2</f>
        <v>2319.9923999999996</v>
      </c>
      <c r="O2" s="5"/>
      <c r="P2" s="5"/>
      <c r="Q2" s="5"/>
      <c r="R2" s="5"/>
      <c r="S2" s="5"/>
      <c r="T2" s="5"/>
      <c r="U2" t="s">
        <v>31</v>
      </c>
    </row>
    <row r="3" spans="1:21" ht="15.75">
      <c r="A3" s="3" t="s">
        <v>25</v>
      </c>
      <c r="B3" s="4" t="s">
        <v>43</v>
      </c>
      <c r="C3" s="1"/>
      <c r="D3" s="1"/>
      <c r="E3" s="1"/>
      <c r="F3" s="1"/>
      <c r="G3" s="1"/>
      <c r="H3" s="1"/>
      <c r="I3" s="1"/>
      <c r="J3" s="1"/>
      <c r="K3" s="1"/>
      <c r="L3" s="5"/>
      <c r="M3" s="5"/>
      <c r="N3" s="5">
        <f>T1</f>
        <v>2217.94</v>
      </c>
      <c r="O3" s="5"/>
      <c r="P3" s="5"/>
      <c r="Q3" s="5"/>
      <c r="R3" s="5"/>
      <c r="S3" s="5"/>
      <c r="T3" s="5"/>
      <c r="U3" t="s">
        <v>32</v>
      </c>
    </row>
    <row r="4" spans="1:21" ht="15.75">
      <c r="A4" s="3"/>
      <c r="B4" s="6" t="s">
        <v>26</v>
      </c>
      <c r="C4" s="1"/>
      <c r="D4" s="1"/>
      <c r="E4" s="1"/>
      <c r="F4" s="1"/>
      <c r="G4" s="1"/>
      <c r="H4" s="1"/>
      <c r="I4" s="1"/>
      <c r="J4" s="1"/>
      <c r="K4" s="1"/>
      <c r="L4" s="5"/>
      <c r="M4" s="5"/>
      <c r="N4" s="13">
        <f>SUM(N2:N3)</f>
        <v>4537.9323999999997</v>
      </c>
      <c r="O4" s="5">
        <v>0</v>
      </c>
      <c r="P4" s="5">
        <v>0</v>
      </c>
      <c r="Q4" s="15">
        <f>N4</f>
        <v>4537.9323999999997</v>
      </c>
      <c r="R4" s="15">
        <f>O4+P4-Q4</f>
        <v>-4537.9323999999997</v>
      </c>
      <c r="S4" s="15"/>
      <c r="T4" s="5"/>
    </row>
    <row r="5" spans="1:21" ht="15.7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5"/>
      <c r="R5" s="5"/>
      <c r="S5" s="5"/>
      <c r="T5" s="5"/>
    </row>
    <row r="6" spans="1:21" ht="31.5">
      <c r="A6" s="2">
        <v>42958</v>
      </c>
      <c r="B6" s="4" t="s">
        <v>8</v>
      </c>
      <c r="C6" s="1">
        <v>79.2</v>
      </c>
      <c r="D6" s="1">
        <v>39.6</v>
      </c>
      <c r="E6" s="1">
        <v>7.92</v>
      </c>
      <c r="F6" s="1">
        <v>2</v>
      </c>
      <c r="G6" s="1">
        <v>6.1</v>
      </c>
      <c r="H6" s="1">
        <v>714.79</v>
      </c>
      <c r="I6" s="1">
        <v>1.8</v>
      </c>
      <c r="J6" s="1"/>
      <c r="K6" s="1">
        <v>816.54</v>
      </c>
      <c r="L6" s="5">
        <f t="shared" ref="L6:L25" si="0">(C6+D6+E6)*F6*G6+H6*I6+J6+K6</f>
        <v>3649.1460000000002</v>
      </c>
      <c r="M6" s="5">
        <f t="shared" ref="M6:M25" si="1">L6*10%</f>
        <v>364.91460000000006</v>
      </c>
      <c r="N6" s="5">
        <f t="shared" ref="N6:N9" si="2">L6+M6</f>
        <v>4014.0606000000002</v>
      </c>
      <c r="O6" s="5"/>
      <c r="P6" s="5"/>
      <c r="Q6" s="5"/>
      <c r="R6" s="5"/>
      <c r="S6" s="5"/>
      <c r="T6" s="5"/>
    </row>
    <row r="7" spans="1:21" ht="15.75">
      <c r="A7" s="2">
        <v>42963</v>
      </c>
      <c r="B7" s="4" t="s">
        <v>16</v>
      </c>
      <c r="C7" s="1">
        <v>79.2</v>
      </c>
      <c r="D7" s="1">
        <v>39.6</v>
      </c>
      <c r="E7" s="1">
        <v>7.92</v>
      </c>
      <c r="F7" s="1">
        <v>2</v>
      </c>
      <c r="G7" s="1">
        <v>1.08</v>
      </c>
      <c r="H7" s="1"/>
      <c r="I7" s="1"/>
      <c r="J7" s="1">
        <v>280</v>
      </c>
      <c r="K7" s="1">
        <v>680.45</v>
      </c>
      <c r="L7" s="5">
        <f t="shared" si="0"/>
        <v>1234.1652000000001</v>
      </c>
      <c r="M7" s="5">
        <f t="shared" si="1"/>
        <v>123.41652000000002</v>
      </c>
      <c r="N7" s="5">
        <f t="shared" si="2"/>
        <v>1357.5817200000001</v>
      </c>
      <c r="O7" s="5"/>
      <c r="P7" s="5"/>
      <c r="Q7" s="5"/>
      <c r="R7" s="5"/>
      <c r="S7" s="5"/>
      <c r="T7" s="5"/>
    </row>
    <row r="8" spans="1:21" ht="15.75">
      <c r="A8" s="2">
        <v>42965</v>
      </c>
      <c r="B8" s="4" t="s">
        <v>27</v>
      </c>
      <c r="C8" s="1">
        <v>79.2</v>
      </c>
      <c r="D8" s="1">
        <v>39.6</v>
      </c>
      <c r="E8" s="1">
        <v>7.92</v>
      </c>
      <c r="F8" s="1">
        <v>2</v>
      </c>
      <c r="G8" s="1">
        <v>4.16</v>
      </c>
      <c r="H8" s="1"/>
      <c r="I8" s="1"/>
      <c r="J8" s="1">
        <v>3245</v>
      </c>
      <c r="K8" s="1">
        <v>1360.9</v>
      </c>
      <c r="L8" s="5">
        <f t="shared" si="0"/>
        <v>5660.2103999999999</v>
      </c>
      <c r="M8" s="5">
        <f t="shared" si="1"/>
        <v>566.02103999999997</v>
      </c>
      <c r="N8" s="5">
        <f t="shared" si="2"/>
        <v>6226.2314399999996</v>
      </c>
      <c r="O8" s="5"/>
      <c r="P8" s="5"/>
      <c r="Q8" s="5"/>
      <c r="R8" s="5"/>
      <c r="S8" s="5"/>
      <c r="T8" s="5"/>
    </row>
    <row r="9" spans="1:21" ht="15.75">
      <c r="A9" s="2">
        <v>42969</v>
      </c>
      <c r="B9" s="4" t="s">
        <v>27</v>
      </c>
      <c r="C9" s="1">
        <v>79.2</v>
      </c>
      <c r="D9" s="1">
        <v>39.6</v>
      </c>
      <c r="E9" s="1">
        <v>7.92</v>
      </c>
      <c r="F9" s="1">
        <v>2</v>
      </c>
      <c r="G9" s="1">
        <v>4.08</v>
      </c>
      <c r="H9" s="1"/>
      <c r="I9" s="1"/>
      <c r="J9" s="1"/>
      <c r="K9" s="1">
        <v>816.54</v>
      </c>
      <c r="L9" s="5">
        <f t="shared" si="0"/>
        <v>1850.5752</v>
      </c>
      <c r="M9" s="5">
        <f t="shared" si="1"/>
        <v>185.05752000000001</v>
      </c>
      <c r="N9" s="5">
        <f t="shared" si="2"/>
        <v>2035.6327200000001</v>
      </c>
      <c r="O9" s="5"/>
      <c r="P9" s="5"/>
      <c r="Q9" s="5"/>
      <c r="R9" s="5"/>
      <c r="S9" s="5"/>
      <c r="T9" s="5"/>
      <c r="U9" s="18"/>
    </row>
    <row r="10" spans="1:21" ht="15.75">
      <c r="A10" s="3" t="s">
        <v>24</v>
      </c>
      <c r="B10" s="4" t="s">
        <v>43</v>
      </c>
      <c r="C10" s="1"/>
      <c r="D10" s="1"/>
      <c r="E10" s="1"/>
      <c r="F10" s="1"/>
      <c r="G10" s="1"/>
      <c r="H10" s="1"/>
      <c r="I10" s="1"/>
      <c r="J10" s="1"/>
      <c r="K10" s="1"/>
      <c r="L10" s="5"/>
      <c r="M10" s="5"/>
      <c r="N10" s="5">
        <f>T1</f>
        <v>2217.94</v>
      </c>
      <c r="O10" s="5"/>
      <c r="P10" s="5"/>
      <c r="Q10" s="5"/>
      <c r="R10" s="5"/>
      <c r="S10" s="5"/>
      <c r="T10" s="5"/>
    </row>
    <row r="11" spans="1:21" ht="15.75">
      <c r="A11" s="3"/>
      <c r="B11" s="6" t="s">
        <v>15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8">
        <f>SUM(N6:N10)</f>
        <v>15851.446480000001</v>
      </c>
      <c r="O11" s="15">
        <f>R4</f>
        <v>-4537.9323999999997</v>
      </c>
      <c r="P11" s="5">
        <v>4224.78</v>
      </c>
      <c r="Q11" s="5">
        <f>N11</f>
        <v>15851.446480000001</v>
      </c>
      <c r="R11" s="5">
        <f>O11+P11-Q11</f>
        <v>-16164.598880000001</v>
      </c>
      <c r="S11" s="5"/>
      <c r="T11" s="5"/>
    </row>
    <row r="12" spans="1:21" ht="15.75">
      <c r="A12" s="3"/>
      <c r="B12" s="4"/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  <c r="T12" s="5"/>
    </row>
    <row r="13" spans="1:21" ht="15.75">
      <c r="A13" s="3" t="s">
        <v>17</v>
      </c>
      <c r="B13" s="4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5"/>
      <c r="M13" s="5"/>
      <c r="N13" s="5">
        <f>T1</f>
        <v>2217.94</v>
      </c>
      <c r="O13" s="5"/>
      <c r="P13" s="5"/>
      <c r="Q13" s="5"/>
      <c r="R13" s="5"/>
      <c r="S13" s="5"/>
      <c r="T13" s="5"/>
    </row>
    <row r="14" spans="1:21" ht="15.75">
      <c r="A14" s="2"/>
      <c r="B14" s="6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5"/>
      <c r="M14" s="5"/>
      <c r="N14" s="8">
        <f>SUM(N13:N13)</f>
        <v>2217.94</v>
      </c>
      <c r="O14" s="5">
        <f>R11</f>
        <v>-16164.598880000001</v>
      </c>
      <c r="P14" s="5">
        <v>6789.44</v>
      </c>
      <c r="Q14" s="5">
        <f>N14</f>
        <v>2217.94</v>
      </c>
      <c r="R14" s="5">
        <f>O14+P14-Q14</f>
        <v>-11593.098880000003</v>
      </c>
      <c r="S14" s="5"/>
      <c r="T14" s="5"/>
    </row>
    <row r="15" spans="1:21" ht="15.75">
      <c r="A15" s="2"/>
      <c r="B15" s="6"/>
      <c r="C15" s="1"/>
      <c r="D15" s="1"/>
      <c r="E15" s="1"/>
      <c r="F15" s="1"/>
      <c r="G15" s="1"/>
      <c r="H15" s="1"/>
      <c r="I15" s="1"/>
      <c r="J15" s="1"/>
      <c r="K15" s="1"/>
      <c r="L15" s="5"/>
      <c r="M15" s="5"/>
      <c r="N15" s="5"/>
      <c r="O15" s="5"/>
      <c r="P15" s="5"/>
      <c r="Q15" s="5"/>
      <c r="R15" s="5"/>
      <c r="S15" s="5"/>
      <c r="T15" s="5"/>
    </row>
    <row r="16" spans="1:21" ht="15.75">
      <c r="A16" s="3" t="s">
        <v>29</v>
      </c>
      <c r="B16" s="4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5"/>
      <c r="M16" s="5"/>
      <c r="N16" s="5">
        <f>T1</f>
        <v>2217.94</v>
      </c>
      <c r="O16" s="5"/>
      <c r="P16" s="5"/>
      <c r="Q16" s="5"/>
      <c r="R16" s="5"/>
      <c r="S16" s="5"/>
      <c r="T16" s="5"/>
    </row>
    <row r="17" spans="1:20" ht="15.75">
      <c r="A17" s="2"/>
      <c r="B17" s="6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5"/>
      <c r="M17" s="5"/>
      <c r="N17" s="8">
        <f>SUM(N16)</f>
        <v>2217.94</v>
      </c>
      <c r="O17" s="5">
        <f>R14</f>
        <v>-11593.098880000003</v>
      </c>
      <c r="P17" s="5">
        <v>5165.26</v>
      </c>
      <c r="Q17" s="5">
        <f>N17</f>
        <v>2217.94</v>
      </c>
      <c r="R17" s="5">
        <f t="shared" ref="R17:R28" si="3">O17+P17-Q17</f>
        <v>-8645.7788800000035</v>
      </c>
      <c r="S17" s="5"/>
      <c r="T17" s="5"/>
    </row>
    <row r="18" spans="1:20" ht="15.75">
      <c r="A18" s="3"/>
      <c r="B18" s="4"/>
      <c r="C18" s="1"/>
      <c r="D18" s="1"/>
      <c r="E18" s="1"/>
      <c r="F18" s="1"/>
      <c r="G18" s="1"/>
      <c r="H18" s="1"/>
      <c r="I18" s="1"/>
      <c r="J18" s="1"/>
      <c r="K18" s="1"/>
      <c r="L18" s="5"/>
      <c r="M18" s="5"/>
      <c r="N18" s="5"/>
      <c r="O18" s="5"/>
      <c r="P18" s="5"/>
      <c r="Q18" s="5"/>
      <c r="R18" s="5"/>
      <c r="S18" s="5"/>
      <c r="T18" s="5"/>
    </row>
    <row r="19" spans="1:20" ht="15.75">
      <c r="A19" s="2">
        <v>43048</v>
      </c>
      <c r="B19" s="14" t="s">
        <v>30</v>
      </c>
      <c r="C19" s="1">
        <v>79.2</v>
      </c>
      <c r="D19" s="1">
        <v>39.6</v>
      </c>
      <c r="E19" s="1">
        <v>7.92</v>
      </c>
      <c r="F19" s="1">
        <v>2</v>
      </c>
      <c r="G19" s="1">
        <v>0.5</v>
      </c>
      <c r="H19" s="1"/>
      <c r="I19" s="1"/>
      <c r="J19" s="1"/>
      <c r="K19" s="1">
        <v>272.18</v>
      </c>
      <c r="L19" s="5">
        <f t="shared" si="0"/>
        <v>398.90000000000003</v>
      </c>
      <c r="M19" s="5">
        <f t="shared" si="1"/>
        <v>39.890000000000008</v>
      </c>
      <c r="N19" s="5">
        <f>L19+M19</f>
        <v>438.79</v>
      </c>
      <c r="O19" s="5"/>
      <c r="P19" s="5"/>
      <c r="Q19" s="5"/>
      <c r="R19" s="5"/>
      <c r="S19" s="5"/>
      <c r="T19" s="5"/>
    </row>
    <row r="20" spans="1:20" ht="15.75">
      <c r="A20" s="2">
        <v>43060</v>
      </c>
      <c r="B20" s="4" t="s">
        <v>33</v>
      </c>
      <c r="C20" s="1">
        <v>79.2</v>
      </c>
      <c r="D20" s="1">
        <v>39.6</v>
      </c>
      <c r="E20" s="1">
        <v>7.92</v>
      </c>
      <c r="F20" s="1">
        <v>3</v>
      </c>
      <c r="G20" s="1">
        <v>0.41</v>
      </c>
      <c r="H20" s="1"/>
      <c r="I20" s="1"/>
      <c r="J20" s="1">
        <v>180.75</v>
      </c>
      <c r="K20" s="1">
        <v>544.36</v>
      </c>
      <c r="L20" s="15">
        <f t="shared" si="0"/>
        <v>880.97559999999999</v>
      </c>
      <c r="M20" s="15">
        <f t="shared" si="1"/>
        <v>88.097560000000001</v>
      </c>
      <c r="N20" s="15">
        <f t="shared" ref="N20:N25" si="4">L20+M20</f>
        <v>969.07316000000003</v>
      </c>
      <c r="O20" s="5"/>
      <c r="P20" s="5"/>
      <c r="Q20" s="5"/>
      <c r="R20" s="5"/>
      <c r="S20" s="5"/>
      <c r="T20" s="5"/>
    </row>
    <row r="21" spans="1:20" ht="15.75">
      <c r="A21" s="2">
        <v>43069</v>
      </c>
      <c r="B21" s="4" t="s">
        <v>34</v>
      </c>
      <c r="C21" s="1">
        <v>79.2</v>
      </c>
      <c r="D21" s="1">
        <v>39.6</v>
      </c>
      <c r="E21" s="1">
        <v>7.92</v>
      </c>
      <c r="F21" s="1">
        <v>3</v>
      </c>
      <c r="G21" s="1">
        <v>2.8</v>
      </c>
      <c r="H21" s="1"/>
      <c r="I21" s="1"/>
      <c r="J21" s="16">
        <v>76</v>
      </c>
      <c r="K21" s="1">
        <v>816.54</v>
      </c>
      <c r="L21" s="15">
        <f t="shared" si="0"/>
        <v>1956.9880000000001</v>
      </c>
      <c r="M21" s="15">
        <f t="shared" si="1"/>
        <v>195.69880000000001</v>
      </c>
      <c r="N21" s="15">
        <f t="shared" si="4"/>
        <v>2152.6867999999999</v>
      </c>
      <c r="O21" s="5"/>
      <c r="P21" s="5"/>
      <c r="Q21" s="5"/>
      <c r="R21" s="5"/>
      <c r="S21" s="5"/>
      <c r="T21" s="5"/>
    </row>
    <row r="22" spans="1:20" ht="15.75">
      <c r="A22" s="3" t="s">
        <v>36</v>
      </c>
      <c r="B22" s="4" t="s">
        <v>43</v>
      </c>
      <c r="C22" s="1"/>
      <c r="D22" s="1"/>
      <c r="E22" s="1"/>
      <c r="F22" s="1"/>
      <c r="G22" s="1"/>
      <c r="H22" s="1"/>
      <c r="I22" s="1"/>
      <c r="J22" s="16"/>
      <c r="K22" s="1"/>
      <c r="L22" s="5"/>
      <c r="M22" s="5"/>
      <c r="N22" s="5">
        <f>T1</f>
        <v>2217.94</v>
      </c>
      <c r="O22" s="5"/>
      <c r="P22" s="5"/>
      <c r="Q22" s="5"/>
      <c r="R22" s="5"/>
      <c r="S22" s="5"/>
      <c r="T22" s="5"/>
    </row>
    <row r="23" spans="1:20" ht="15.75">
      <c r="A23" s="1"/>
      <c r="B23" s="6" t="s">
        <v>35</v>
      </c>
      <c r="C23" s="1"/>
      <c r="D23" s="1"/>
      <c r="E23" s="1"/>
      <c r="F23" s="1"/>
      <c r="G23" s="1"/>
      <c r="H23" s="1"/>
      <c r="I23" s="1"/>
      <c r="J23" s="1"/>
      <c r="K23" s="1"/>
      <c r="L23" s="5"/>
      <c r="M23" s="5"/>
      <c r="N23" s="13">
        <f>SUM(N19:N22)</f>
        <v>5778.4899600000008</v>
      </c>
      <c r="O23" s="5">
        <f>R17</f>
        <v>-8645.7788800000035</v>
      </c>
      <c r="P23" s="5">
        <v>5196.6499999999996</v>
      </c>
      <c r="Q23" s="5">
        <f>N23</f>
        <v>5778.4899600000008</v>
      </c>
      <c r="R23" s="5">
        <f t="shared" si="3"/>
        <v>-9227.6188400000046</v>
      </c>
      <c r="S23" s="5"/>
      <c r="T23" s="5"/>
    </row>
    <row r="24" spans="1:20" ht="15.75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5"/>
      <c r="M24" s="5"/>
      <c r="N24" s="15"/>
      <c r="O24" s="5"/>
      <c r="P24" s="5"/>
      <c r="Q24" s="5"/>
      <c r="R24" s="5"/>
      <c r="S24" s="5"/>
      <c r="T24" s="5"/>
    </row>
    <row r="25" spans="1:20" ht="15.75">
      <c r="A25" s="17">
        <v>43085</v>
      </c>
      <c r="B25" s="4" t="s">
        <v>40</v>
      </c>
      <c r="C25" s="1">
        <v>2500</v>
      </c>
      <c r="D25" s="1">
        <v>39.6</v>
      </c>
      <c r="E25" s="1">
        <v>7.92</v>
      </c>
      <c r="F25" s="1">
        <v>1</v>
      </c>
      <c r="G25" s="1">
        <v>1</v>
      </c>
      <c r="H25" s="1"/>
      <c r="I25" s="1"/>
      <c r="J25" s="1"/>
      <c r="K25" s="1">
        <v>1088.72</v>
      </c>
      <c r="L25" s="15">
        <f t="shared" si="0"/>
        <v>3636.24</v>
      </c>
      <c r="M25" s="15">
        <f t="shared" si="1"/>
        <v>363.62400000000002</v>
      </c>
      <c r="N25" s="15">
        <f t="shared" si="4"/>
        <v>3999.8639999999996</v>
      </c>
      <c r="O25" s="5"/>
      <c r="P25" s="5"/>
      <c r="Q25" s="5"/>
      <c r="R25" s="5"/>
      <c r="S25" s="5"/>
      <c r="T25" s="5"/>
    </row>
    <row r="26" spans="1:20" ht="15.75">
      <c r="A26" s="17">
        <v>43096</v>
      </c>
      <c r="B26" s="4" t="s">
        <v>37</v>
      </c>
      <c r="C26" s="1">
        <v>79.2</v>
      </c>
      <c r="D26" s="1">
        <v>39.6</v>
      </c>
      <c r="E26" s="1">
        <v>7.92</v>
      </c>
      <c r="F26" s="1">
        <v>3</v>
      </c>
      <c r="G26" s="1">
        <v>0.41</v>
      </c>
      <c r="H26" s="1"/>
      <c r="I26" s="1"/>
      <c r="J26" s="1"/>
      <c r="K26" s="1">
        <v>272.18</v>
      </c>
      <c r="L26" s="15">
        <f t="shared" ref="L26" si="5">(C26+D26+E26)*F26*G26+H26*I26+J26+K26</f>
        <v>428.04560000000004</v>
      </c>
      <c r="M26" s="15">
        <f t="shared" ref="M26" si="6">L26*10%</f>
        <v>42.804560000000009</v>
      </c>
      <c r="N26" s="15">
        <f t="shared" ref="N26" si="7">L26+M26</f>
        <v>470.85016000000007</v>
      </c>
      <c r="O26" s="5"/>
      <c r="P26" s="5"/>
      <c r="Q26" s="5"/>
      <c r="R26" s="5"/>
      <c r="S26" s="5"/>
      <c r="T26" s="5"/>
    </row>
    <row r="27" spans="1:20" ht="15.75">
      <c r="A27" s="3" t="s">
        <v>39</v>
      </c>
      <c r="B27" s="4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5"/>
      <c r="M27" s="5"/>
      <c r="N27" s="5">
        <f>T1</f>
        <v>2217.94</v>
      </c>
      <c r="O27" s="5"/>
      <c r="P27" s="5"/>
      <c r="Q27" s="5"/>
      <c r="R27" s="5"/>
      <c r="S27" s="5"/>
      <c r="T27" s="5"/>
    </row>
    <row r="28" spans="1:20" ht="15.75">
      <c r="A28" s="1"/>
      <c r="B28" s="6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5"/>
      <c r="M28" s="5"/>
      <c r="N28" s="13">
        <f>SUM(N25:N27)</f>
        <v>6688.65416</v>
      </c>
      <c r="O28" s="5">
        <f>R23</f>
        <v>-9227.6188400000046</v>
      </c>
      <c r="P28" s="15">
        <v>6958</v>
      </c>
      <c r="Q28" s="15">
        <f>N28</f>
        <v>6688.65416</v>
      </c>
      <c r="R28" s="5">
        <f t="shared" si="3"/>
        <v>-8958.2730000000047</v>
      </c>
      <c r="S28" s="5"/>
      <c r="T28" s="5"/>
    </row>
    <row r="29" spans="1:20" ht="15.7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5"/>
      <c r="M29" s="5"/>
      <c r="N29" s="15"/>
      <c r="O29" s="5"/>
      <c r="P29" s="5"/>
      <c r="Q29" s="5"/>
      <c r="R29" s="5"/>
      <c r="S29" s="5"/>
      <c r="T29" s="5"/>
    </row>
    <row r="30" spans="1:20" ht="15.7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5"/>
      <c r="M30" s="5"/>
      <c r="N30" s="15"/>
      <c r="O30" s="5"/>
      <c r="P30" s="5"/>
      <c r="Q30" s="5"/>
      <c r="R30" s="5"/>
      <c r="S30" s="5"/>
      <c r="T30" s="5"/>
    </row>
    <row r="31" spans="1:20" ht="15.75">
      <c r="A31" s="1"/>
      <c r="B31" s="19" t="s">
        <v>42</v>
      </c>
      <c r="C31" s="1"/>
      <c r="D31" s="1"/>
      <c r="E31" s="1"/>
      <c r="F31" s="1"/>
      <c r="G31" s="1"/>
      <c r="H31" s="20">
        <f>SUM(H6:H30)</f>
        <v>714.79</v>
      </c>
      <c r="I31" s="20"/>
      <c r="J31" s="20">
        <f>SUM(J2:J29)</f>
        <v>3781.75</v>
      </c>
      <c r="K31" s="20">
        <f>SUM(K2:K29)</f>
        <v>7484.95</v>
      </c>
      <c r="L31" s="21">
        <f>SUM(L2:L29)</f>
        <v>21804.329999999998</v>
      </c>
      <c r="M31" s="21"/>
      <c r="N31" s="22">
        <v>37292.410000000003</v>
      </c>
      <c r="O31" s="21"/>
      <c r="P31" s="21">
        <f>SUM(P2:P29)</f>
        <v>28334.129999999997</v>
      </c>
      <c r="Q31" s="21">
        <f>SUM(Q2:Q29)</f>
        <v>37292.402999999998</v>
      </c>
      <c r="R31" s="21">
        <f>R28</f>
        <v>-8958.2730000000047</v>
      </c>
      <c r="S31" s="5"/>
      <c r="T31" s="5"/>
    </row>
    <row r="32" spans="1:20" ht="15.75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5"/>
      <c r="M32" s="5"/>
      <c r="N32" s="15"/>
      <c r="O32" s="5"/>
      <c r="P32" s="5"/>
      <c r="Q32" s="5"/>
      <c r="R32" s="5"/>
      <c r="S32" s="5"/>
      <c r="T32" s="5"/>
    </row>
    <row r="33" spans="1:20" ht="15.75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5"/>
      <c r="M33" s="5"/>
      <c r="N33" s="15"/>
      <c r="O33" s="5"/>
      <c r="P33" s="5"/>
      <c r="Q33" s="5"/>
      <c r="R33" s="5"/>
      <c r="S33" s="5"/>
      <c r="T33" s="5"/>
    </row>
    <row r="34" spans="1:20" ht="15.7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5"/>
      <c r="M34" s="5"/>
      <c r="N34" s="15"/>
      <c r="O34" s="5"/>
      <c r="P34" s="5"/>
      <c r="Q34" s="5"/>
      <c r="R34" s="5"/>
      <c r="S34" s="5"/>
      <c r="T34" s="5"/>
    </row>
    <row r="35" spans="1:20" ht="15.7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5"/>
      <c r="M35" s="5"/>
      <c r="N35" s="15"/>
      <c r="O35" s="5"/>
      <c r="P35" s="5"/>
      <c r="Q35" s="5"/>
      <c r="R35" s="5"/>
      <c r="S35" s="5"/>
      <c r="T35" s="5"/>
    </row>
    <row r="36" spans="1:20" ht="15.7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5"/>
      <c r="M36" s="5"/>
      <c r="N36" s="15"/>
      <c r="O36" s="5"/>
      <c r="P36" s="5"/>
      <c r="Q36" s="5"/>
      <c r="R36" s="5"/>
      <c r="S36" s="5"/>
      <c r="T36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2018-03-02T05:12:35Z</dcterms:modified>
</cp:coreProperties>
</file>